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180" activeTab="0"/>
  </bookViews>
  <sheets>
    <sheet name="Variance" sheetId="1" r:id="rId1"/>
    <sheet name="Export" sheetId="2" r:id="rId2"/>
    <sheet name="Extract" sheetId="3" state="hidden" r:id="rId3"/>
  </sheets>
  <definedNames>
    <definedName name="QB_COLUMN_29" localSheetId="1" hidden="1">'Export'!$C$1</definedName>
    <definedName name="QB_COLUMN_29" localSheetId="2" hidden="1">'Extract'!$H$1</definedName>
    <definedName name="QB_DATA_0" localSheetId="1" hidden="1">'Export'!$3:$3,'Export'!#REF!,'Export'!#REF!,'Export'!$6:$6,'Export'!$7:$7,'Export'!#REF!,'Export'!#REF!,'Export'!#REF!,'Export'!#REF!,'Export'!#REF!,'Export'!#REF!,'Export'!#REF!,'Export'!#REF!,'Export'!#REF!,'Export'!#REF!,'Export'!#REF!</definedName>
    <definedName name="QB_DATA_0" localSheetId="2" hidden="1">'Extract'!$5:$5,'Extract'!$7:$7,'Extract'!$8:$8,'Extract'!$10:$10,'Extract'!$13:$13,'Extract'!$17:$17,'Extract'!$19:$19,'Extract'!$20:$20,'Extract'!$21:$21,'Extract'!$22:$22,'Extract'!$23:$23,'Extract'!$29:$29,'Extract'!$32:$32,'Extract'!$35:$35,'Extract'!$38:$38,'Extract'!$39:$39</definedName>
    <definedName name="QB_DATA_1" localSheetId="1" hidden="1">'Export'!#REF!,'Export'!#REF!,'Export'!#REF!,'Export'!#REF!,'Export'!#REF!,'Export'!#REF!,'Export'!#REF!,'Export'!#REF!</definedName>
    <definedName name="QB_DATA_1" localSheetId="2" hidden="1">'Extract'!$40:$40,'Extract'!$41:$41,'Extract'!$43:$43,'Extract'!$45:$45,'Extract'!$48:$48,'Extract'!$50:$50,'Extract'!$52:$52,'Extract'!$58:$58</definedName>
    <definedName name="QB_FORMULA_0" localSheetId="1" hidden="1">'Export'!#REF!,'Export'!#REF!,'Export'!#REF!,'Export'!$C$9,'Export'!#REF!,'Export'!#REF!,'Export'!#REF!,'Export'!#REF!,'Export'!#REF!,'Export'!#REF!,'Export'!#REF!,'Export'!#REF!,'Export'!#REF!,'Export'!#REF!,'Export'!#REF!,'Export'!#REF!</definedName>
    <definedName name="QB_FORMULA_0" localSheetId="2" hidden="1">'Extract'!$H$9,'Extract'!$H$11,'Extract'!$H$14,'Extract'!$H$15,'Extract'!$H$24,'Extract'!$H$25,'Extract'!$H$26,'Extract'!$H$30,'Extract'!$H$33,'Extract'!$H$36,'Extract'!$H$42,'Extract'!$H$46,'Extract'!$H$49,'Extract'!$H$53,'Extract'!$H$54,'Extract'!$H$55</definedName>
    <definedName name="QB_FORMULA_1" localSheetId="1" hidden="1">'Export'!#REF!,'Export'!#REF!,'Export'!#REF!</definedName>
    <definedName name="QB_FORMULA_1" localSheetId="2" hidden="1">'Extract'!$H$59,'Extract'!$H$60,'Extract'!$H$61</definedName>
    <definedName name="QB_ROW_105250" localSheetId="1" hidden="1">'Export'!#REF!</definedName>
    <definedName name="QB_ROW_105250" localSheetId="2" hidden="1">'Extract'!$F$38</definedName>
    <definedName name="QB_ROW_109250" localSheetId="1" hidden="1">'Export'!#REF!</definedName>
    <definedName name="QB_ROW_109250" localSheetId="2" hidden="1">'Extract'!$F$40</definedName>
    <definedName name="QB_ROW_112250" localSheetId="1" hidden="1">'Export'!#REF!</definedName>
    <definedName name="QB_ROW_112250" localSheetId="2" hidden="1">'Extract'!$F$39</definedName>
    <definedName name="QB_ROW_116250" localSheetId="1" hidden="1">'Export'!#REF!</definedName>
    <definedName name="QB_ROW_116250" localSheetId="2" hidden="1">'Extract'!$F$41</definedName>
    <definedName name="QB_ROW_121250" localSheetId="1" hidden="1">'Export'!$B$7</definedName>
    <definedName name="QB_ROW_121250" localSheetId="2" hidden="1">'Extract'!$F$13</definedName>
    <definedName name="QB_ROW_122250" localSheetId="1" hidden="1">'Export'!$B$3</definedName>
    <definedName name="QB_ROW_122250" localSheetId="2" hidden="1">'Extract'!$F$5</definedName>
    <definedName name="QB_ROW_127240" localSheetId="1" hidden="1">'Export'!#REF!</definedName>
    <definedName name="QB_ROW_127240" localSheetId="2" hidden="1">'Extract'!$E$43</definedName>
    <definedName name="QB_ROW_128040" localSheetId="1" hidden="1">'Export'!#REF!</definedName>
    <definedName name="QB_ROW_128040" localSheetId="2" hidden="1">'Extract'!$E$12</definedName>
    <definedName name="QB_ROW_128340" localSheetId="1" hidden="1">'Export'!#REF!</definedName>
    <definedName name="QB_ROW_128340" localSheetId="2" hidden="1">'Extract'!$E$14</definedName>
    <definedName name="QB_ROW_18301" localSheetId="1" hidden="1">'Export'!#REF!</definedName>
    <definedName name="QB_ROW_18301" localSheetId="2" hidden="1">'Extract'!$A$61</definedName>
    <definedName name="QB_ROW_19011" localSheetId="1" hidden="1">'Export'!#REF!</definedName>
    <definedName name="QB_ROW_19011" localSheetId="2" hidden="1">'Extract'!$B$2</definedName>
    <definedName name="QB_ROW_19311" localSheetId="1" hidden="1">'Export'!#REF!</definedName>
    <definedName name="QB_ROW_19311" localSheetId="2" hidden="1">'Extract'!$B$55</definedName>
    <definedName name="QB_ROW_20031" localSheetId="1" hidden="1">'Export'!$A$2</definedName>
    <definedName name="QB_ROW_20031" localSheetId="2" hidden="1">'Extract'!$D$3</definedName>
    <definedName name="QB_ROW_20331" localSheetId="1" hidden="1">'Export'!$A$9</definedName>
    <definedName name="QB_ROW_20331" localSheetId="2" hidden="1">'Extract'!$D$15</definedName>
    <definedName name="QB_ROW_21031" localSheetId="1" hidden="1">'Export'!#REF!</definedName>
    <definedName name="QB_ROW_21031" localSheetId="2" hidden="1">'Extract'!$D$27</definedName>
    <definedName name="QB_ROW_21331" localSheetId="1" hidden="1">'Export'!#REF!</definedName>
    <definedName name="QB_ROW_21331" localSheetId="2" hidden="1">'Extract'!$D$54</definedName>
    <definedName name="QB_ROW_22011" localSheetId="1" hidden="1">'Export'!#REF!</definedName>
    <definedName name="QB_ROW_22011" localSheetId="2" hidden="1">'Extract'!$B$56</definedName>
    <definedName name="QB_ROW_22311" localSheetId="1" hidden="1">'Export'!#REF!</definedName>
    <definedName name="QB_ROW_22311" localSheetId="2" hidden="1">'Extract'!$B$60</definedName>
    <definedName name="QB_ROW_23021" localSheetId="1" hidden="1">'Export'!#REF!</definedName>
    <definedName name="QB_ROW_23021" localSheetId="2" hidden="1">'Extract'!$C$57</definedName>
    <definedName name="QB_ROW_23040" localSheetId="1" hidden="1">'Export'!#REF!</definedName>
    <definedName name="QB_ROW_23040" localSheetId="2" hidden="1">'Extract'!$E$4</definedName>
    <definedName name="QB_ROW_23321" localSheetId="1" hidden="1">'Export'!#REF!</definedName>
    <definedName name="QB_ROW_23321" localSheetId="2" hidden="1">'Extract'!$C$59</definedName>
    <definedName name="QB_ROW_23340" localSheetId="1" hidden="1">'Export'!#REF!</definedName>
    <definedName name="QB_ROW_23340" localSheetId="2" hidden="1">'Extract'!$E$11</definedName>
    <definedName name="QB_ROW_25050" localSheetId="1" hidden="1">'Export'!#REF!</definedName>
    <definedName name="QB_ROW_25050" localSheetId="2" hidden="1">'Extract'!$F$6</definedName>
    <definedName name="QB_ROW_25260" localSheetId="1" hidden="1">'Export'!#REF!</definedName>
    <definedName name="QB_ROW_25260" localSheetId="2" hidden="1">'Extract'!$G$8</definedName>
    <definedName name="QB_ROW_25350" localSheetId="1" hidden="1">'Export'!#REF!</definedName>
    <definedName name="QB_ROW_25350" localSheetId="2" hidden="1">'Extract'!$F$9</definedName>
    <definedName name="QB_ROW_26250" localSheetId="1" hidden="1">'Export'!$B$6</definedName>
    <definedName name="QB_ROW_26250" localSheetId="2" hidden="1">'Extract'!$F$10</definedName>
    <definedName name="QB_ROW_28260" localSheetId="1" hidden="1">'Export'!#REF!</definedName>
    <definedName name="QB_ROW_28260" localSheetId="2" hidden="1">'Extract'!$G$7</definedName>
    <definedName name="QB_ROW_30240" localSheetId="1" hidden="1">'Export'!#REF!</definedName>
    <definedName name="QB_ROW_30240" localSheetId="2" hidden="1">'Extract'!$E$17</definedName>
    <definedName name="QB_ROW_31040" localSheetId="1" hidden="1">'Export'!#REF!</definedName>
    <definedName name="QB_ROW_31040" localSheetId="2" hidden="1">'Extract'!$E$28</definedName>
    <definedName name="QB_ROW_31340" localSheetId="1" hidden="1">'Export'!#REF!</definedName>
    <definedName name="QB_ROW_31340" localSheetId="2" hidden="1">'Extract'!$E$30</definedName>
    <definedName name="QB_ROW_32250" localSheetId="1" hidden="1">'Export'!#REF!</definedName>
    <definedName name="QB_ROW_32250" localSheetId="2" hidden="1">'Extract'!$F$29</definedName>
    <definedName name="QB_ROW_40250" localSheetId="1" hidden="1">'Export'!#REF!</definedName>
    <definedName name="QB_ROW_40250" localSheetId="2" hidden="1">'Extract'!$F$23</definedName>
    <definedName name="QB_ROW_41040" localSheetId="1" hidden="1">'Export'!#REF!</definedName>
    <definedName name="QB_ROW_41040" localSheetId="2" hidden="1">'Extract'!$E$31</definedName>
    <definedName name="QB_ROW_41340" localSheetId="1" hidden="1">'Export'!#REF!</definedName>
    <definedName name="QB_ROW_41340" localSheetId="2" hidden="1">'Extract'!$E$33</definedName>
    <definedName name="QB_ROW_44250" localSheetId="1" hidden="1">'Export'!#REF!</definedName>
    <definedName name="QB_ROW_44250" localSheetId="2" hidden="1">'Extract'!$F$32</definedName>
    <definedName name="QB_ROW_45040" localSheetId="1" hidden="1">'Export'!#REF!</definedName>
    <definedName name="QB_ROW_45040" localSheetId="2" hidden="1">'Extract'!$E$34</definedName>
    <definedName name="QB_ROW_45340" localSheetId="1" hidden="1">'Export'!#REF!</definedName>
    <definedName name="QB_ROW_45340" localSheetId="2" hidden="1">'Extract'!$E$36</definedName>
    <definedName name="QB_ROW_47250" localSheetId="1" hidden="1">'Export'!#REF!</definedName>
    <definedName name="QB_ROW_47250" localSheetId="2" hidden="1">'Extract'!$F$35</definedName>
    <definedName name="QB_ROW_48040" localSheetId="1" hidden="1">'Export'!#REF!</definedName>
    <definedName name="QB_ROW_48040" localSheetId="2" hidden="1">'Extract'!$E$18</definedName>
    <definedName name="QB_ROW_48340" localSheetId="1" hidden="1">'Export'!#REF!</definedName>
    <definedName name="QB_ROW_48340" localSheetId="2" hidden="1">'Extract'!$E$24</definedName>
    <definedName name="QB_ROW_49250" localSheetId="1" hidden="1">'Export'!#REF!</definedName>
    <definedName name="QB_ROW_49250" localSheetId="2" hidden="1">'Extract'!$F$19</definedName>
    <definedName name="QB_ROW_50250" localSheetId="1" hidden="1">'Export'!#REF!</definedName>
    <definedName name="QB_ROW_50250" localSheetId="2" hidden="1">'Extract'!$F$20</definedName>
    <definedName name="QB_ROW_51250" localSheetId="1" hidden="1">'Export'!#REF!</definedName>
    <definedName name="QB_ROW_51250" localSheetId="2" hidden="1">'Extract'!$F$21</definedName>
    <definedName name="QB_ROW_52250" localSheetId="1" hidden="1">'Export'!#REF!</definedName>
    <definedName name="QB_ROW_52250" localSheetId="2" hidden="1">'Extract'!$F$22</definedName>
    <definedName name="QB_ROW_57040" localSheetId="1" hidden="1">'Export'!#REF!</definedName>
    <definedName name="QB_ROW_57040" localSheetId="2" hidden="1">'Extract'!$E$44</definedName>
    <definedName name="QB_ROW_57340" localSheetId="1" hidden="1">'Export'!#REF!</definedName>
    <definedName name="QB_ROW_57340" localSheetId="2" hidden="1">'Extract'!$E$46</definedName>
    <definedName name="QB_ROW_58250" localSheetId="1" hidden="1">'Export'!#REF!</definedName>
    <definedName name="QB_ROW_58250" localSheetId="2" hidden="1">'Extract'!$F$45</definedName>
    <definedName name="QB_ROW_61040" localSheetId="1" hidden="1">'Export'!#REF!</definedName>
    <definedName name="QB_ROW_61040" localSheetId="2" hidden="1">'Extract'!$E$47</definedName>
    <definedName name="QB_ROW_61340" localSheetId="1" hidden="1">'Export'!#REF!</definedName>
    <definedName name="QB_ROW_61340" localSheetId="2" hidden="1">'Extract'!$E$49</definedName>
    <definedName name="QB_ROW_62250" localSheetId="1" hidden="1">'Export'!#REF!</definedName>
    <definedName name="QB_ROW_62250" localSheetId="2" hidden="1">'Extract'!$F$48</definedName>
    <definedName name="QB_ROW_70240" localSheetId="1" hidden="1">'Export'!#REF!</definedName>
    <definedName name="QB_ROW_70240" localSheetId="2" hidden="1">'Extract'!$E$50</definedName>
    <definedName name="QB_ROW_72040" localSheetId="1" hidden="1">'Export'!#REF!</definedName>
    <definedName name="QB_ROW_72040" localSheetId="2" hidden="1">'Extract'!$E$51</definedName>
    <definedName name="QB_ROW_72340" localSheetId="1" hidden="1">'Export'!#REF!</definedName>
    <definedName name="QB_ROW_72340" localSheetId="2" hidden="1">'Extract'!$E$53</definedName>
    <definedName name="QB_ROW_73250" localSheetId="1" hidden="1">'Export'!#REF!</definedName>
    <definedName name="QB_ROW_73250" localSheetId="2" hidden="1">'Extract'!$F$52</definedName>
    <definedName name="QB_ROW_77230" localSheetId="1" hidden="1">'Export'!#REF!</definedName>
    <definedName name="QB_ROW_77230" localSheetId="2" hidden="1">'Extract'!$D$58</definedName>
    <definedName name="QB_ROW_84040" localSheetId="1" hidden="1">'Export'!#REF!</definedName>
    <definedName name="QB_ROW_84040" localSheetId="2" hidden="1">'Extract'!$E$37</definedName>
    <definedName name="QB_ROW_84340" localSheetId="1" hidden="1">'Export'!#REF!</definedName>
    <definedName name="QB_ROW_84340" localSheetId="2" hidden="1">'Extract'!$E$42</definedName>
    <definedName name="QB_ROW_86321" localSheetId="1" hidden="1">'Export'!#REF!</definedName>
    <definedName name="QB_ROW_86321" localSheetId="2" hidden="1">'Extract'!$C$26</definedName>
    <definedName name="QB_ROW_87031" localSheetId="1" hidden="1">'Export'!#REF!</definedName>
    <definedName name="QB_ROW_87031" localSheetId="2" hidden="1">'Extract'!$D$16</definedName>
    <definedName name="QB_ROW_87331" localSheetId="1" hidden="1">'Export'!#REF!</definedName>
    <definedName name="QB_ROW_87331" localSheetId="2" hidden="1">'Extract'!$D$25</definedName>
    <definedName name="QBCANSUPPORTUPDATE" localSheetId="1">TRUE</definedName>
    <definedName name="QBCANSUPPORTUPDATE" localSheetId="2">TRUE</definedName>
    <definedName name="QBCOMPANYFILENAME" localSheetId="1">"C:\Users\Public\Documents\Intuit\QuickBooks\Sample Company Files\QuickBooks 2014\sample_product-based business.qbw"</definedName>
    <definedName name="QBCOMPANYFILENAME" localSheetId="2">"C:\Users\Public\Documents\Intuit\QuickBooks\Sample Company Files\QuickBooks 2014\sample_product-based business.qbw"</definedName>
    <definedName name="QBENDDATE" localSheetId="1">20181215</definedName>
    <definedName name="QBENDDATE" localSheetId="2">20181215</definedName>
    <definedName name="QBHEADERSONSCREEN" localSheetId="1">FALSE</definedName>
    <definedName name="QBHEADERSONSCREEN" localSheetId="2">FALSE</definedName>
    <definedName name="QBMETADATASIZE" localSheetId="1">5809</definedName>
    <definedName name="QBMETADATASIZE" localSheetId="2">5809</definedName>
    <definedName name="QBPRESERVECOLOR" localSheetId="1">TRUE</definedName>
    <definedName name="QBPRESERVECOLOR" localSheetId="2">TRUE</definedName>
    <definedName name="QBPRESERVEFONT" localSheetId="1">TRUE</definedName>
    <definedName name="QBPRESERVEFONT" localSheetId="2">TRUE</definedName>
    <definedName name="QBPRESERVEROWHEIGHT" localSheetId="1">TRUE</definedName>
    <definedName name="QBPRESERVEROWHEIGHT" localSheetId="2">TRUE</definedName>
    <definedName name="QBPRESERVESPACE" localSheetId="1">TRUE</definedName>
    <definedName name="QBPRESERVESPACE" localSheetId="2">TRUE</definedName>
    <definedName name="QBREPORTCOLAXIS" localSheetId="1">0</definedName>
    <definedName name="QBREPORTCOLAXIS" localSheetId="2">0</definedName>
    <definedName name="QBREPORTCOMPANYID" localSheetId="1">"51aab90fe711433cb2d67eec82e97939"</definedName>
    <definedName name="QBREPORTCOMPANYID" localSheetId="2">"51aab90fe711433cb2d67eec82e97939"</definedName>
    <definedName name="QBREPORTCOMPARECOL_ANNUALBUDGET" localSheetId="1">FALSE</definedName>
    <definedName name="QBREPORTCOMPARECOL_ANNUALBUDGET" localSheetId="2">FALSE</definedName>
    <definedName name="QBREPORTCOMPARECOL_AVGCOGS" localSheetId="1">FALSE</definedName>
    <definedName name="QBREPORTCOMPARECOL_AVGCOGS" localSheetId="2">FALSE</definedName>
    <definedName name="QBREPORTCOMPARECOL_AVGPRICE" localSheetId="1">FALSE</definedName>
    <definedName name="QBREPORTCOMPARECOL_AVGPRICE" localSheetId="2">FALSE</definedName>
    <definedName name="QBREPORTCOMPARECOL_BUDDIFF" localSheetId="1">FALSE</definedName>
    <definedName name="QBREPORTCOMPARECOL_BUDDIFF" localSheetId="2">FALSE</definedName>
    <definedName name="QBREPORTCOMPARECOL_BUDGET" localSheetId="1">FALSE</definedName>
    <definedName name="QBREPORTCOMPARECOL_BUDGET" localSheetId="2">FALSE</definedName>
    <definedName name="QBREPORTCOMPARECOL_BUDPCT" localSheetId="1">FALSE</definedName>
    <definedName name="QBREPORTCOMPARECOL_BUDPCT" localSheetId="2">FALSE</definedName>
    <definedName name="QBREPORTCOMPARECOL_COGS" localSheetId="1">FALSE</definedName>
    <definedName name="QBREPORTCOMPARECOL_COGS" localSheetId="2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1">FALSE</definedName>
    <definedName name="QBREPORTCOMPARECOL_FORECAST" localSheetId="2">FALSE</definedName>
    <definedName name="QBREPORTCOMPARECOL_GROSSMARGIN" localSheetId="1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2">FALSE</definedName>
    <definedName name="QBREPORTCOMPARECOL_HOURS" localSheetId="1">FALSE</definedName>
    <definedName name="QBREPORTCOMPARECOL_HOURS" localSheetId="2">FALSE</definedName>
    <definedName name="QBREPORTCOMPARECOL_PCTCOL" localSheetId="1">FALSE</definedName>
    <definedName name="QBREPORTCOMPARECOL_PCTCOL" localSheetId="2">FALSE</definedName>
    <definedName name="QBREPORTCOMPARECOL_PCTEXPENSE" localSheetId="1">FALSE</definedName>
    <definedName name="QBREPORTCOMPARECOL_PCTEXPENSE" localSheetId="2">FALSE</definedName>
    <definedName name="QBREPORTCOMPARECOL_PCTINCOME" localSheetId="1">FALSE</definedName>
    <definedName name="QBREPORTCOMPARECOL_PCTINCOME" localSheetId="2">FALSE</definedName>
    <definedName name="QBREPORTCOMPARECOL_PCTOFSALES" localSheetId="1">FALSE</definedName>
    <definedName name="QBREPORTCOMPARECOL_PCTOFSALES" localSheetId="2">FALSE</definedName>
    <definedName name="QBREPORTCOMPARECOL_PCTROW" localSheetId="1">FALSE</definedName>
    <definedName name="QBREPORTCOMPARECOL_PCTROW" localSheetId="2">FALSE</definedName>
    <definedName name="QBREPORTCOMPARECOL_PPDIFF" localSheetId="1">FALSE</definedName>
    <definedName name="QBREPORTCOMPARECOL_PPDIFF" localSheetId="2">FALSE</definedName>
    <definedName name="QBREPORTCOMPARECOL_PPPCT" localSheetId="1">FALSE</definedName>
    <definedName name="QBREPORTCOMPARECOL_PPPCT" localSheetId="2">FALSE</definedName>
    <definedName name="QBREPORTCOMPARECOL_PREVPERIOD" localSheetId="1">FALSE</definedName>
    <definedName name="QBREPORTCOMPARECOL_PREVPERIOD" localSheetId="2">FALSE</definedName>
    <definedName name="QBREPORTCOMPARECOL_PREVYEAR" localSheetId="1">FALSE</definedName>
    <definedName name="QBREPORTCOMPARECOL_PREVYEAR" localSheetId="2">FALSE</definedName>
    <definedName name="QBREPORTCOMPARECOL_PYDIFF" localSheetId="1">FALSE</definedName>
    <definedName name="QBREPORTCOMPARECOL_PYDIFF" localSheetId="2">FALSE</definedName>
    <definedName name="QBREPORTCOMPARECOL_PYPCT" localSheetId="1">FALSE</definedName>
    <definedName name="QBREPORTCOMPARECOL_PYPCT" localSheetId="2">FALSE</definedName>
    <definedName name="QBREPORTCOMPARECOL_QTY" localSheetId="1">FALSE</definedName>
    <definedName name="QBREPORTCOMPARECOL_QTY" localSheetId="2">FALSE</definedName>
    <definedName name="QBREPORTCOMPARECOL_RATE" localSheetId="1">FALSE</definedName>
    <definedName name="QBREPORTCOMPARECOL_RATE" localSheetId="2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2">FALSE</definedName>
    <definedName name="QBREPORTCOMPARECOL_YTD" localSheetId="1">FALSE</definedName>
    <definedName name="QBREPORTCOMPARECOL_YTD" localSheetId="2">FALSE</definedName>
    <definedName name="QBREPORTCOMPARECOL_YTDBUDGET" localSheetId="1">FALSE</definedName>
    <definedName name="QBREPORTCOMPARECOL_YTDBUDGET" localSheetId="2">FALSE</definedName>
    <definedName name="QBREPORTCOMPARECOL_YTDPCT" localSheetId="1">FALSE</definedName>
    <definedName name="QBREPORTCOMPARECOL_YTDPCT" localSheetId="2">FALSE</definedName>
    <definedName name="QBREPORTROWAXIS" localSheetId="1">11</definedName>
    <definedName name="QBREPORTROWAXIS" localSheetId="2">11</definedName>
    <definedName name="QBREPORTSUBCOLAXIS" localSheetId="1">0</definedName>
    <definedName name="QBREPORTSUBCOLAXIS" localSheetId="2">0</definedName>
    <definedName name="QBREPORTTYPE" localSheetId="1">0</definedName>
    <definedName name="QBREPORTTYPE" localSheetId="2">0</definedName>
    <definedName name="QBROWHEADERS" localSheetId="1">7</definedName>
    <definedName name="QBROWHEADERS" localSheetId="2">7</definedName>
    <definedName name="QBSTARTDATE" localSheetId="1">20181201</definedName>
    <definedName name="QBSTARTDATE" localSheetId="2">20181201</definedName>
    <definedName name="_xlnm.Print_Titles" localSheetId="1">'Export'!$A:$B,'Export'!$1:$1</definedName>
    <definedName name="_xlnm.Print_Titles" localSheetId="2">'Extract'!$A:$G,'Extract'!$1:$1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<sst xmlns="http://schemas.openxmlformats.org/spreadsheetml/2006/main" count="81" uniqueCount="71">
  <si>
    <t>Dec 1 - 15, 18</t>
  </si>
  <si>
    <t>Ordinary Income/Expense</t>
  </si>
  <si>
    <t>Income</t>
  </si>
  <si>
    <t>40100 · Construction Income</t>
  </si>
  <si>
    <t>40110 · Design Income</t>
  </si>
  <si>
    <t>40130 · Labor Income</t>
  </si>
  <si>
    <t>40150 · Subcontracted Labor Income</t>
  </si>
  <si>
    <t>40130 · Labor Income - Other</t>
  </si>
  <si>
    <t>Total 40130 · Labor Income</t>
  </si>
  <si>
    <t>40140 · Materials Income</t>
  </si>
  <si>
    <t>Total 40100 · Construction Income</t>
  </si>
  <si>
    <t>40500 · Reimbursement Income</t>
  </si>
  <si>
    <t>40520 · Permit Reimbursement Income</t>
  </si>
  <si>
    <t>Total 40500 · Reimbursement Income</t>
  </si>
  <si>
    <t>Total Income</t>
  </si>
  <si>
    <t>Cost of Goods Sold</t>
  </si>
  <si>
    <t>50100 · Cost of Goods Sold</t>
  </si>
  <si>
    <t>54000 · Job Expenses</t>
  </si>
  <si>
    <t>54200 · Equipment Rental</t>
  </si>
  <si>
    <t>54300 · Job Materials</t>
  </si>
  <si>
    <t>54400 · Permits and Licenses</t>
  </si>
  <si>
    <t>54500 · Subcontractors</t>
  </si>
  <si>
    <t>54520 · Freight &amp; Delivery</t>
  </si>
  <si>
    <t>Total 54000 · Job Expenses</t>
  </si>
  <si>
    <t>Total COGS</t>
  </si>
  <si>
    <t>Gross Profit</t>
  </si>
  <si>
    <t>Expense</t>
  </si>
  <si>
    <t>60100 · Automobile</t>
  </si>
  <si>
    <t>60110 · Fuel</t>
  </si>
  <si>
    <t>Total 60100 · Automobile</t>
  </si>
  <si>
    <t>62100 · Insurance</t>
  </si>
  <si>
    <t>62130 · Work Comp</t>
  </si>
  <si>
    <t>Total 62100 · Insurance</t>
  </si>
  <si>
    <t>62400 · Interest Expense</t>
  </si>
  <si>
    <t>62420 · Loan Interest</t>
  </si>
  <si>
    <t>Total 62400 · Interest Expense</t>
  </si>
  <si>
    <t>62700 · Payroll Expenses</t>
  </si>
  <si>
    <t>62710 · Gross Wages</t>
  </si>
  <si>
    <t>62720 · Payroll Taxes</t>
  </si>
  <si>
    <t>62730 · FUTA Expense</t>
  </si>
  <si>
    <t>62740 · SUTA Expense</t>
  </si>
  <si>
    <t>Total 62700 · Payroll Expenses</t>
  </si>
  <si>
    <t>63100 · Postage</t>
  </si>
  <si>
    <t>63600 · Professional Fees</t>
  </si>
  <si>
    <t>63610 · Accounting</t>
  </si>
  <si>
    <t>Total 63600 · Professional Fees</t>
  </si>
  <si>
    <t>64200 · Repairs</t>
  </si>
  <si>
    <t>64210 · Building Repairs</t>
  </si>
  <si>
    <t>Total 64200 · Repairs</t>
  </si>
  <si>
    <t>64800 · Tools and Machinery</t>
  </si>
  <si>
    <t>65100 · Utilities</t>
  </si>
  <si>
    <t>65110 · Gas and Electric</t>
  </si>
  <si>
    <t>Total 65100 · Utilities</t>
  </si>
  <si>
    <t>Total Expense</t>
  </si>
  <si>
    <t>Net Ordinary Income</t>
  </si>
  <si>
    <t>Other Income/Expense</t>
  </si>
  <si>
    <t>Other Income</t>
  </si>
  <si>
    <t>70100 · Other Income</t>
  </si>
  <si>
    <t>Total Other Income</t>
  </si>
  <si>
    <t>Net Other Income</t>
  </si>
  <si>
    <t>Net Income</t>
  </si>
  <si>
    <t>Budget</t>
  </si>
  <si>
    <t>Account</t>
  </si>
  <si>
    <t>Excel University</t>
  </si>
  <si>
    <t>Variance</t>
  </si>
  <si>
    <t>Actual</t>
  </si>
  <si>
    <t xml:space="preserve">40110 · Design Income                   </t>
  </si>
  <si>
    <t xml:space="preserve">40150 · Subcontracted Labor Income      </t>
  </si>
  <si>
    <t xml:space="preserve">40130 · Labor Income - Other            </t>
  </si>
  <si>
    <t xml:space="preserve">40140 · Materials Income                </t>
  </si>
  <si>
    <t xml:space="preserve">40520 · Permit Reimbursement Income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</si>
</sst>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0" fontId="3" fillId="0" borderId="0" xfId="0" applyNumberFormat="1" applyFont="1"/>
    <xf numFmtId="0" fontId="0" fillId="0" borderId="0" xfId="0" applyNumberFormat="1"/>
    <xf numFmtId="0" fontId="5" fillId="0" borderId="2" xfId="0" applyFont="1" applyBorder="1"/>
    <xf numFmtId="0" fontId="0" fillId="0" borderId="2" xfId="0" applyBorder="1"/>
    <xf numFmtId="0" fontId="6" fillId="0" borderId="0" xfId="0" applyFont="1"/>
    <xf numFmtId="0" fontId="2" fillId="0" borderId="0" xfId="0" applyFont="1"/>
    <xf numFmtId="3" fontId="0" fillId="0" borderId="0" xfId="0" applyNumberFormat="1"/>
    <xf numFmtId="164" fontId="4" fillId="0" borderId="6" xfId="0" applyNumberFormat="1" applyFont="1" applyBorder="1"/>
    <xf numFmtId="0" fontId="2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4.xml" /><Relationship Id="rId4" Type="http://schemas.openxmlformats.org/officeDocument/2006/relationships/control" Target="../activeX/activeX3.xml" /><Relationship Id="rId5" Type="http://schemas.openxmlformats.org/officeDocument/2006/relationships/image" Target="../media/image3.emf" /><Relationship Id="rId7" Type="http://schemas.openxmlformats.org/officeDocument/2006/relationships/image" Target="../media/image4.emf" /><Relationship Id="rId1" Type="http://schemas.openxmlformats.org/officeDocument/2006/relationships/control" Target="../activeX/activeX3.xml" /><Relationship Id="rId2" Type="http://schemas.openxmlformats.org/officeDocument/2006/relationships/control" Target="../activeX/activeX4.xml" /><Relationship Id="rId3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B6">
      <selection activeCell="E7" sqref="E7"/>
    </sheetView>
  </sheetViews>
  <sheetFormatPr defaultColWidth="9.140625" defaultRowHeight="15"/>
  <cols>
    <col min="2" max="2" width="36.7109375" style="0" customWidth="1"/>
    <col min="3" max="3" width="13.140625" style="0" customWidth="1"/>
  </cols>
  <sheetData>
    <row r="1" spans="1:8" ht="24" thickBot="1">
      <c r="A1" s="14" t="s">
        <v>64</v>
      </c>
      <c r="B1" s="15"/>
      <c r="C1" s="15"/>
      <c r="D1" s="15"/>
      <c r="E1" s="15"/>
      <c r="F1" s="15"/>
      <c r="G1" s="15"/>
      <c r="H1" s="15"/>
    </row>
    <row r="2" ht="18.75">
      <c r="A2" s="16" t="s">
        <v>63</v>
      </c>
    </row>
    <row r="4" ht="15">
      <c r="A4" s="17" t="s">
        <v>61</v>
      </c>
    </row>
    <row r="6" spans="2:5" ht="15">
      <c r="B6" s="20" t="s">
        <v>62</v>
      </c>
      <c r="C6" s="20" t="s">
        <v>61</v>
      </c>
      <c r="D6" s="20" t="s">
        <v>65</v>
      </c>
      <c r="E6" s="20" t="s">
        <v>64</v>
      </c>
    </row>
    <row r="7" spans="2:5" ht="15">
      <c r="B7" t="s">
        <v>4</v>
      </c>
      <c r="C7" s="18">
        <v>5000</v>
      </c>
      <c r="D7" s="18">
        <f>VLOOKUP(B7&amp;"*",Export!B:C,2,0)</f>
        <v>3000</v>
      </c>
      <c r="E7" s="18">
        <f>D7-C7</f>
        <v>-2000</v>
      </c>
    </row>
    <row r="8" spans="2:5" ht="15">
      <c r="B8" t="s">
        <v>7</v>
      </c>
      <c r="C8" s="18">
        <v>15000</v>
      </c>
      <c r="D8" s="18">
        <f>VLOOKUP(B8&amp;"*",Export!B:C,2,0)</f>
        <v>20378</v>
      </c>
      <c r="E8" s="18">
        <f aca="true" t="shared" si="0" ref="E8:E11">D8-C8</f>
        <v>5378</v>
      </c>
    </row>
    <row r="9" spans="2:5" ht="15">
      <c r="B9" t="s">
        <v>6</v>
      </c>
      <c r="C9" s="18">
        <v>15000</v>
      </c>
      <c r="D9" s="18">
        <f>VLOOKUP(B9&amp;"*",Export!B:C,2,0)</f>
        <v>15461.25</v>
      </c>
      <c r="E9" s="18">
        <f t="shared" si="0"/>
        <v>461.25</v>
      </c>
    </row>
    <row r="10" spans="2:5" ht="15">
      <c r="B10" t="s">
        <v>9</v>
      </c>
      <c r="C10" s="18">
        <v>10000</v>
      </c>
      <c r="D10" s="18">
        <f>VLOOKUP(B10&amp;"*",Export!B:C,2,0)</f>
        <v>12401.91</v>
      </c>
      <c r="E10" s="18">
        <f t="shared" si="0"/>
        <v>2401.91</v>
      </c>
    </row>
    <row r="11" spans="2:5" ht="15">
      <c r="B11" t="s">
        <v>12</v>
      </c>
      <c r="C11" s="18">
        <v>100</v>
      </c>
      <c r="D11" s="18">
        <f>VLOOKUP(B11&amp;"*",Export!B:C,2,0)</f>
        <v>0</v>
      </c>
      <c r="E11" s="18">
        <f t="shared" si="0"/>
        <v>-100</v>
      </c>
    </row>
    <row r="12" ht="15">
      <c r="C12" s="18"/>
    </row>
    <row r="13" ht="15">
      <c r="C13" s="18"/>
    </row>
    <row r="14" ht="15">
      <c r="C14" s="18"/>
    </row>
    <row r="15" ht="15">
      <c r="C15" s="18"/>
    </row>
    <row r="16" ht="15">
      <c r="C16" s="18"/>
    </row>
    <row r="17" ht="15">
      <c r="C17" s="18"/>
    </row>
    <row r="18" ht="15">
      <c r="C18" s="18"/>
    </row>
    <row r="19" ht="15">
      <c r="C19" s="18"/>
    </row>
    <row r="20" ht="15">
      <c r="C20" s="18"/>
    </row>
    <row r="21" ht="15">
      <c r="C21" s="18"/>
    </row>
    <row r="22" ht="15">
      <c r="C22" s="18"/>
    </row>
    <row r="23" ht="15">
      <c r="C23" s="18"/>
    </row>
    <row r="24" ht="15">
      <c r="C24" s="18"/>
    </row>
    <row r="25" ht="15">
      <c r="C25" s="18"/>
    </row>
    <row r="26" ht="15">
      <c r="C26" s="18"/>
    </row>
    <row r="27" ht="15">
      <c r="C27" s="18"/>
    </row>
    <row r="28" ht="15">
      <c r="C28" s="18"/>
    </row>
    <row r="29" ht="15">
      <c r="C29" s="18"/>
    </row>
    <row r="30" ht="15">
      <c r="C30" s="1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"/>
  <sheetViews>
    <sheetView workbookViewId="0" topLeftCell="A1">
      <pane xSplit="2" ySplit="1" topLeftCell="C2" activePane="bottomRight" state="frozen"/>
      <selection pane="topRight" activeCell="H1" sqref="H1"/>
      <selection pane="bottomLeft" activeCell="A2" sqref="A2"/>
      <selection pane="bottomRight" activeCell="D3" sqref="D3"/>
    </sheetView>
  </sheetViews>
  <sheetFormatPr defaultColWidth="9.140625" defaultRowHeight="15"/>
  <cols>
    <col min="1" max="1" width="3.00390625" style="12" customWidth="1"/>
    <col min="2" max="2" width="35.7109375" style="12" customWidth="1"/>
    <col min="3" max="3" width="10.8515625" style="13" bestFit="1" customWidth="1"/>
  </cols>
  <sheetData>
    <row r="1" spans="1:3" s="3" customFormat="1" ht="15.75" thickBot="1">
      <c r="A1" s="1"/>
      <c r="B1" s="1"/>
      <c r="C1" s="2" t="s">
        <v>65</v>
      </c>
    </row>
    <row r="2" spans="1:3" ht="15" customHeight="1" thickTop="1">
      <c r="A2" s="4" t="s">
        <v>2</v>
      </c>
      <c r="B2" s="4"/>
      <c r="C2" s="5"/>
    </row>
    <row r="3" spans="1:3" ht="15" customHeight="1">
      <c r="A3" s="4"/>
      <c r="B3" s="4" t="s">
        <v>66</v>
      </c>
      <c r="C3" s="5">
        <v>3000</v>
      </c>
    </row>
    <row r="4" spans="1:3" ht="15" customHeight="1">
      <c r="A4" s="4"/>
      <c r="B4" s="12" t="s">
        <v>67</v>
      </c>
      <c r="C4" s="5">
        <v>15461.25</v>
      </c>
    </row>
    <row r="5" spans="1:3" ht="15" customHeight="1">
      <c r="A5" s="4"/>
      <c r="B5" s="12" t="s">
        <v>68</v>
      </c>
      <c r="C5" s="5">
        <v>20378</v>
      </c>
    </row>
    <row r="6" spans="1:3" ht="15" customHeight="1">
      <c r="A6" s="4"/>
      <c r="B6" s="4" t="s">
        <v>69</v>
      </c>
      <c r="C6" s="7">
        <v>12401.91</v>
      </c>
    </row>
    <row r="7" spans="1:3" ht="15" customHeight="1">
      <c r="A7" s="4"/>
      <c r="B7" s="4" t="s">
        <v>70</v>
      </c>
      <c r="C7" s="7">
        <v>0</v>
      </c>
    </row>
    <row r="8" spans="1:3" ht="3.95" customHeight="1">
      <c r="A8" s="4"/>
      <c r="B8" s="4"/>
      <c r="C8" s="19"/>
    </row>
    <row r="9" spans="1:3" ht="15" customHeight="1">
      <c r="A9" s="4" t="s">
        <v>14</v>
      </c>
      <c r="B9" s="4"/>
      <c r="C9" s="5">
        <f>SUM(C3:C7)</f>
        <v>51241.16</v>
      </c>
    </row>
  </sheetData>
  <printOptions/>
  <pageMargins left="0.7" right="0.7" top="0.75" bottom="0.75" header="0.1" footer="0.3"/>
  <pageSetup horizontalDpi="600" verticalDpi="600" orientation="portrait" r:id="rId8"/>
  <headerFooter>
    <oddHeader>&amp;L&amp;"Arial,Bold"&amp;8 9:18 AM
&amp;"Arial,Bold"&amp;8 12/15/18
&amp;"Arial,Bold"&amp;8 Accrual Basis&amp;C&amp;"Arial,Bold"&amp;12 Rock Castle Construction
&amp;"Arial,Bold"&amp;14 Profit &amp;&amp; Loss
&amp;"Arial,Bold"&amp;10 December 1 - 15, 2018</oddHeader>
    <oddFooter>&amp;R&amp;"Arial,Bold"&amp;8 Page &amp;P of &amp;N</oddFooter>
  </headerFooter>
  <legacyDrawing r:id="rId3"/>
  <controls>
    <control shapeId="1026" r:id="rId1" name="HEADER"/>
    <control shapeId="1025" r:id="rId2" name="FILTER"/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workbookViewId="0" topLeftCell="A1">
      <pane xSplit="7" ySplit="1" topLeftCell="H2" activePane="bottomRight" state="frozen"/>
      <selection pane="topRight" activeCell="H1" sqref="H1"/>
      <selection pane="bottomLeft" activeCell="A2" sqref="A2"/>
      <selection pane="bottomRight" activeCell="I1" sqref="I1"/>
    </sheetView>
  </sheetViews>
  <sheetFormatPr defaultColWidth="9.140625" defaultRowHeight="15"/>
  <cols>
    <col min="1" max="6" width="3.00390625" style="12" customWidth="1"/>
    <col min="7" max="7" width="30.140625" style="12" customWidth="1"/>
    <col min="8" max="8" width="10.8515625" style="13" bestFit="1" customWidth="1"/>
  </cols>
  <sheetData>
    <row r="1" spans="1:8" s="3" customFormat="1" ht="15.75" thickBot="1">
      <c r="A1" s="1"/>
      <c r="B1" s="1"/>
      <c r="C1" s="1"/>
      <c r="D1" s="1"/>
      <c r="E1" s="1"/>
      <c r="F1" s="1"/>
      <c r="G1" s="1"/>
      <c r="H1" s="2" t="s">
        <v>0</v>
      </c>
    </row>
    <row r="2" spans="1:8" ht="15.75" thickTop="1">
      <c r="A2" s="4"/>
      <c r="B2" s="4" t="s">
        <v>1</v>
      </c>
      <c r="C2" s="4"/>
      <c r="D2" s="4"/>
      <c r="E2" s="4"/>
      <c r="F2" s="4"/>
      <c r="G2" s="4"/>
      <c r="H2" s="5"/>
    </row>
    <row r="3" spans="1:8" ht="15">
      <c r="A3" s="4"/>
      <c r="B3" s="4"/>
      <c r="C3" s="4"/>
      <c r="D3" s="4" t="s">
        <v>2</v>
      </c>
      <c r="E3" s="4"/>
      <c r="F3" s="4"/>
      <c r="G3" s="4"/>
      <c r="H3" s="5"/>
    </row>
    <row r="4" spans="1:8" ht="15">
      <c r="A4" s="4"/>
      <c r="B4" s="4"/>
      <c r="C4" s="4"/>
      <c r="D4" s="4"/>
      <c r="E4" s="4" t="s">
        <v>3</v>
      </c>
      <c r="F4" s="4"/>
      <c r="G4" s="4"/>
      <c r="H4" s="5"/>
    </row>
    <row r="5" spans="1:8" ht="15">
      <c r="A5" s="4"/>
      <c r="B5" s="4"/>
      <c r="C5" s="4"/>
      <c r="D5" s="4"/>
      <c r="E5" s="4"/>
      <c r="F5" s="4" t="s">
        <v>4</v>
      </c>
      <c r="G5" s="4"/>
      <c r="H5" s="5">
        <v>3000</v>
      </c>
    </row>
    <row r="6" spans="1:8" ht="15">
      <c r="A6" s="4"/>
      <c r="B6" s="4"/>
      <c r="C6" s="4"/>
      <c r="D6" s="4"/>
      <c r="E6" s="4"/>
      <c r="F6" s="4" t="s">
        <v>5</v>
      </c>
      <c r="G6" s="4"/>
      <c r="H6" s="5"/>
    </row>
    <row r="7" spans="1:8" ht="15">
      <c r="A7" s="4"/>
      <c r="B7" s="4"/>
      <c r="C7" s="4"/>
      <c r="D7" s="4"/>
      <c r="E7" s="4"/>
      <c r="F7" s="4"/>
      <c r="G7" s="4" t="s">
        <v>6</v>
      </c>
      <c r="H7" s="5">
        <v>15461.25</v>
      </c>
    </row>
    <row r="8" spans="1:8" ht="15.75" thickBot="1">
      <c r="A8" s="4"/>
      <c r="B8" s="4"/>
      <c r="C8" s="4"/>
      <c r="D8" s="4"/>
      <c r="E8" s="4"/>
      <c r="F8" s="4"/>
      <c r="G8" s="4" t="s">
        <v>7</v>
      </c>
      <c r="H8" s="6">
        <v>20378</v>
      </c>
    </row>
    <row r="9" spans="1:8" ht="15">
      <c r="A9" s="4"/>
      <c r="B9" s="4"/>
      <c r="C9" s="4"/>
      <c r="D9" s="4"/>
      <c r="E9" s="4"/>
      <c r="F9" s="4" t="s">
        <v>8</v>
      </c>
      <c r="G9" s="4"/>
      <c r="H9" s="5">
        <f>ROUND(SUM(H6:H8),5)</f>
        <v>35839.25</v>
      </c>
    </row>
    <row r="10" spans="1:8" ht="30" customHeight="1" thickBot="1">
      <c r="A10" s="4"/>
      <c r="B10" s="4"/>
      <c r="C10" s="4"/>
      <c r="D10" s="4"/>
      <c r="E10" s="4"/>
      <c r="F10" s="4" t="s">
        <v>9</v>
      </c>
      <c r="G10" s="4"/>
      <c r="H10" s="6">
        <v>12401.91</v>
      </c>
    </row>
    <row r="11" spans="1:8" ht="15">
      <c r="A11" s="4"/>
      <c r="B11" s="4"/>
      <c r="C11" s="4"/>
      <c r="D11" s="4"/>
      <c r="E11" s="4" t="s">
        <v>10</v>
      </c>
      <c r="F11" s="4"/>
      <c r="G11" s="4"/>
      <c r="H11" s="5">
        <f>ROUND(SUM(H4:H5)+SUM(H9:H10),5)</f>
        <v>51241.16</v>
      </c>
    </row>
    <row r="12" spans="1:8" ht="30" customHeight="1">
      <c r="A12" s="4"/>
      <c r="B12" s="4"/>
      <c r="C12" s="4"/>
      <c r="D12" s="4"/>
      <c r="E12" s="4" t="s">
        <v>11</v>
      </c>
      <c r="F12" s="4"/>
      <c r="G12" s="4"/>
      <c r="H12" s="5"/>
    </row>
    <row r="13" spans="1:8" ht="15.75" thickBot="1">
      <c r="A13" s="4"/>
      <c r="B13" s="4"/>
      <c r="C13" s="4"/>
      <c r="D13" s="4"/>
      <c r="E13" s="4"/>
      <c r="F13" s="4" t="s">
        <v>12</v>
      </c>
      <c r="G13" s="4"/>
      <c r="H13" s="7">
        <v>0</v>
      </c>
    </row>
    <row r="14" spans="1:8" ht="15.75" thickBot="1">
      <c r="A14" s="4"/>
      <c r="B14" s="4"/>
      <c r="C14" s="4"/>
      <c r="D14" s="4"/>
      <c r="E14" s="4" t="s">
        <v>13</v>
      </c>
      <c r="F14" s="4"/>
      <c r="G14" s="4"/>
      <c r="H14" s="8">
        <f>ROUND(SUM(H12:H13),5)</f>
        <v>0</v>
      </c>
    </row>
    <row r="15" spans="1:8" ht="30" customHeight="1">
      <c r="A15" s="4"/>
      <c r="B15" s="4"/>
      <c r="C15" s="4"/>
      <c r="D15" s="4" t="s">
        <v>14</v>
      </c>
      <c r="E15" s="4"/>
      <c r="F15" s="4"/>
      <c r="G15" s="4"/>
      <c r="H15" s="5">
        <f>ROUND(H3+H11+H14,5)</f>
        <v>51241.16</v>
      </c>
    </row>
    <row r="16" spans="1:8" ht="30" customHeight="1">
      <c r="A16" s="4"/>
      <c r="B16" s="4"/>
      <c r="C16" s="4"/>
      <c r="D16" s="4" t="s">
        <v>15</v>
      </c>
      <c r="E16" s="4"/>
      <c r="F16" s="4"/>
      <c r="G16" s="4"/>
      <c r="H16" s="5"/>
    </row>
    <row r="17" spans="1:8" ht="15">
      <c r="A17" s="4"/>
      <c r="B17" s="4"/>
      <c r="C17" s="4"/>
      <c r="D17" s="4"/>
      <c r="E17" s="4" t="s">
        <v>16</v>
      </c>
      <c r="F17" s="4"/>
      <c r="G17" s="4"/>
      <c r="H17" s="5">
        <v>3048.45</v>
      </c>
    </row>
    <row r="18" spans="1:8" ht="15">
      <c r="A18" s="4"/>
      <c r="B18" s="4"/>
      <c r="C18" s="4"/>
      <c r="D18" s="4"/>
      <c r="E18" s="4" t="s">
        <v>17</v>
      </c>
      <c r="F18" s="4"/>
      <c r="G18" s="4"/>
      <c r="H18" s="5"/>
    </row>
    <row r="19" spans="1:8" ht="15">
      <c r="A19" s="4"/>
      <c r="B19" s="4"/>
      <c r="C19" s="4"/>
      <c r="D19" s="4"/>
      <c r="E19" s="4"/>
      <c r="F19" s="4" t="s">
        <v>18</v>
      </c>
      <c r="G19" s="4"/>
      <c r="H19" s="5">
        <v>1550</v>
      </c>
    </row>
    <row r="20" spans="1:8" ht="15">
      <c r="A20" s="4"/>
      <c r="B20" s="4"/>
      <c r="C20" s="4"/>
      <c r="D20" s="4"/>
      <c r="E20" s="4"/>
      <c r="F20" s="4" t="s">
        <v>19</v>
      </c>
      <c r="G20" s="4"/>
      <c r="H20" s="5">
        <v>9045.86</v>
      </c>
    </row>
    <row r="21" spans="1:8" ht="15">
      <c r="A21" s="4"/>
      <c r="B21" s="4"/>
      <c r="C21" s="4"/>
      <c r="D21" s="4"/>
      <c r="E21" s="4"/>
      <c r="F21" s="4" t="s">
        <v>20</v>
      </c>
      <c r="G21" s="4"/>
      <c r="H21" s="5">
        <v>175</v>
      </c>
    </row>
    <row r="22" spans="1:8" ht="15">
      <c r="A22" s="4"/>
      <c r="B22" s="4"/>
      <c r="C22" s="4"/>
      <c r="D22" s="4"/>
      <c r="E22" s="4"/>
      <c r="F22" s="4" t="s">
        <v>21</v>
      </c>
      <c r="G22" s="4"/>
      <c r="H22" s="5">
        <v>5837</v>
      </c>
    </row>
    <row r="23" spans="1:8" ht="15.75" thickBot="1">
      <c r="A23" s="4"/>
      <c r="B23" s="4"/>
      <c r="C23" s="4"/>
      <c r="D23" s="4"/>
      <c r="E23" s="4"/>
      <c r="F23" s="4" t="s">
        <v>22</v>
      </c>
      <c r="G23" s="4"/>
      <c r="H23" s="7">
        <v>69.6</v>
      </c>
    </row>
    <row r="24" spans="1:8" ht="15.75" thickBot="1">
      <c r="A24" s="4"/>
      <c r="B24" s="4"/>
      <c r="C24" s="4"/>
      <c r="D24" s="4"/>
      <c r="E24" s="4" t="s">
        <v>23</v>
      </c>
      <c r="F24" s="4"/>
      <c r="G24" s="4"/>
      <c r="H24" s="9">
        <f>ROUND(SUM(H18:H23),5)</f>
        <v>16677.46</v>
      </c>
    </row>
    <row r="25" spans="1:8" ht="30" customHeight="1" thickBot="1">
      <c r="A25" s="4"/>
      <c r="B25" s="4"/>
      <c r="C25" s="4"/>
      <c r="D25" s="4" t="s">
        <v>24</v>
      </c>
      <c r="E25" s="4"/>
      <c r="F25" s="4"/>
      <c r="G25" s="4"/>
      <c r="H25" s="8">
        <f>ROUND(SUM(H16:H17)+H24,5)</f>
        <v>19725.91</v>
      </c>
    </row>
    <row r="26" spans="1:8" ht="30" customHeight="1">
      <c r="A26" s="4"/>
      <c r="B26" s="4"/>
      <c r="C26" s="4" t="s">
        <v>25</v>
      </c>
      <c r="D26" s="4"/>
      <c r="E26" s="4"/>
      <c r="F26" s="4"/>
      <c r="G26" s="4"/>
      <c r="H26" s="5">
        <f>ROUND(H15-H25,5)</f>
        <v>31515.25</v>
      </c>
    </row>
    <row r="27" spans="1:8" ht="30" customHeight="1">
      <c r="A27" s="4"/>
      <c r="B27" s="4"/>
      <c r="C27" s="4"/>
      <c r="D27" s="4" t="s">
        <v>26</v>
      </c>
      <c r="E27" s="4"/>
      <c r="F27" s="4"/>
      <c r="G27" s="4"/>
      <c r="H27" s="5"/>
    </row>
    <row r="28" spans="1:8" ht="15">
      <c r="A28" s="4"/>
      <c r="B28" s="4"/>
      <c r="C28" s="4"/>
      <c r="D28" s="4"/>
      <c r="E28" s="4" t="s">
        <v>27</v>
      </c>
      <c r="F28" s="4"/>
      <c r="G28" s="4"/>
      <c r="H28" s="5"/>
    </row>
    <row r="29" spans="1:8" ht="15.75" thickBot="1">
      <c r="A29" s="4"/>
      <c r="B29" s="4"/>
      <c r="C29" s="4"/>
      <c r="D29" s="4"/>
      <c r="E29" s="4"/>
      <c r="F29" s="4" t="s">
        <v>28</v>
      </c>
      <c r="G29" s="4"/>
      <c r="H29" s="6">
        <v>81.62</v>
      </c>
    </row>
    <row r="30" spans="1:8" ht="15">
      <c r="A30" s="4"/>
      <c r="B30" s="4"/>
      <c r="C30" s="4"/>
      <c r="D30" s="4"/>
      <c r="E30" s="4" t="s">
        <v>29</v>
      </c>
      <c r="F30" s="4"/>
      <c r="G30" s="4"/>
      <c r="H30" s="5">
        <f>ROUND(SUM(H28:H29),5)</f>
        <v>81.62</v>
      </c>
    </row>
    <row r="31" spans="1:8" ht="30" customHeight="1">
      <c r="A31" s="4"/>
      <c r="B31" s="4"/>
      <c r="C31" s="4"/>
      <c r="D31" s="4"/>
      <c r="E31" s="4" t="s">
        <v>30</v>
      </c>
      <c r="F31" s="4"/>
      <c r="G31" s="4"/>
      <c r="H31" s="5"/>
    </row>
    <row r="32" spans="1:8" ht="15.75" thickBot="1">
      <c r="A32" s="4"/>
      <c r="B32" s="4"/>
      <c r="C32" s="4"/>
      <c r="D32" s="4"/>
      <c r="E32" s="4"/>
      <c r="F32" s="4" t="s">
        <v>31</v>
      </c>
      <c r="G32" s="4"/>
      <c r="H32" s="6">
        <v>1214.31</v>
      </c>
    </row>
    <row r="33" spans="1:8" ht="15">
      <c r="A33" s="4"/>
      <c r="B33" s="4"/>
      <c r="C33" s="4"/>
      <c r="D33" s="4"/>
      <c r="E33" s="4" t="s">
        <v>32</v>
      </c>
      <c r="F33" s="4"/>
      <c r="G33" s="4"/>
      <c r="H33" s="5">
        <f>ROUND(SUM(H31:H32),5)</f>
        <v>1214.31</v>
      </c>
    </row>
    <row r="34" spans="1:8" ht="30" customHeight="1">
      <c r="A34" s="4"/>
      <c r="B34" s="4"/>
      <c r="C34" s="4"/>
      <c r="D34" s="4"/>
      <c r="E34" s="4" t="s">
        <v>33</v>
      </c>
      <c r="F34" s="4"/>
      <c r="G34" s="4"/>
      <c r="H34" s="5"/>
    </row>
    <row r="35" spans="1:8" ht="15.75" thickBot="1">
      <c r="A35" s="4"/>
      <c r="B35" s="4"/>
      <c r="C35" s="4"/>
      <c r="D35" s="4"/>
      <c r="E35" s="4"/>
      <c r="F35" s="4" t="s">
        <v>34</v>
      </c>
      <c r="G35" s="4"/>
      <c r="H35" s="6">
        <v>32.58</v>
      </c>
    </row>
    <row r="36" spans="1:8" ht="15">
      <c r="A36" s="4"/>
      <c r="B36" s="4"/>
      <c r="C36" s="4"/>
      <c r="D36" s="4"/>
      <c r="E36" s="4" t="s">
        <v>35</v>
      </c>
      <c r="F36" s="4"/>
      <c r="G36" s="4"/>
      <c r="H36" s="5">
        <f>ROUND(SUM(H34:H35),5)</f>
        <v>32.58</v>
      </c>
    </row>
    <row r="37" spans="1:8" ht="30" customHeight="1">
      <c r="A37" s="4"/>
      <c r="B37" s="4"/>
      <c r="C37" s="4"/>
      <c r="D37" s="4"/>
      <c r="E37" s="4" t="s">
        <v>36</v>
      </c>
      <c r="F37" s="4"/>
      <c r="G37" s="4"/>
      <c r="H37" s="5"/>
    </row>
    <row r="38" spans="1:8" ht="15">
      <c r="A38" s="4"/>
      <c r="B38" s="4"/>
      <c r="C38" s="4"/>
      <c r="D38" s="4"/>
      <c r="E38" s="4"/>
      <c r="F38" s="4" t="s">
        <v>37</v>
      </c>
      <c r="G38" s="4"/>
      <c r="H38" s="5">
        <v>13848.45</v>
      </c>
    </row>
    <row r="39" spans="1:8" ht="15">
      <c r="A39" s="4"/>
      <c r="B39" s="4"/>
      <c r="C39" s="4"/>
      <c r="D39" s="4"/>
      <c r="E39" s="4"/>
      <c r="F39" s="4" t="s">
        <v>38</v>
      </c>
      <c r="G39" s="4"/>
      <c r="H39" s="5">
        <v>1059.41</v>
      </c>
    </row>
    <row r="40" spans="1:8" ht="15">
      <c r="A40" s="4"/>
      <c r="B40" s="4"/>
      <c r="C40" s="4"/>
      <c r="D40" s="4"/>
      <c r="E40" s="4"/>
      <c r="F40" s="4" t="s">
        <v>39</v>
      </c>
      <c r="G40" s="4"/>
      <c r="H40" s="5">
        <v>100</v>
      </c>
    </row>
    <row r="41" spans="1:8" ht="15.75" thickBot="1">
      <c r="A41" s="4"/>
      <c r="B41" s="4"/>
      <c r="C41" s="4"/>
      <c r="D41" s="4"/>
      <c r="E41" s="4"/>
      <c r="F41" s="4" t="s">
        <v>40</v>
      </c>
      <c r="G41" s="4"/>
      <c r="H41" s="6">
        <v>110</v>
      </c>
    </row>
    <row r="42" spans="1:8" ht="15">
      <c r="A42" s="4"/>
      <c r="B42" s="4"/>
      <c r="C42" s="4"/>
      <c r="D42" s="4"/>
      <c r="E42" s="4" t="s">
        <v>41</v>
      </c>
      <c r="F42" s="4"/>
      <c r="G42" s="4"/>
      <c r="H42" s="5">
        <f>ROUND(SUM(H37:H41),5)</f>
        <v>15117.86</v>
      </c>
    </row>
    <row r="43" spans="1:8" ht="30" customHeight="1">
      <c r="A43" s="4"/>
      <c r="B43" s="4"/>
      <c r="C43" s="4"/>
      <c r="D43" s="4"/>
      <c r="E43" s="4" t="s">
        <v>42</v>
      </c>
      <c r="F43" s="4"/>
      <c r="G43" s="4"/>
      <c r="H43" s="5">
        <v>69.2</v>
      </c>
    </row>
    <row r="44" spans="1:8" ht="15">
      <c r="A44" s="4"/>
      <c r="B44" s="4"/>
      <c r="C44" s="4"/>
      <c r="D44" s="4"/>
      <c r="E44" s="4" t="s">
        <v>43</v>
      </c>
      <c r="F44" s="4"/>
      <c r="G44" s="4"/>
      <c r="H44" s="5"/>
    </row>
    <row r="45" spans="1:8" ht="15.75" thickBot="1">
      <c r="A45" s="4"/>
      <c r="B45" s="4"/>
      <c r="C45" s="4"/>
      <c r="D45" s="4"/>
      <c r="E45" s="4"/>
      <c r="F45" s="4" t="s">
        <v>44</v>
      </c>
      <c r="G45" s="4"/>
      <c r="H45" s="6">
        <v>250</v>
      </c>
    </row>
    <row r="46" spans="1:8" ht="15">
      <c r="A46" s="4"/>
      <c r="B46" s="4"/>
      <c r="C46" s="4"/>
      <c r="D46" s="4"/>
      <c r="E46" s="4" t="s">
        <v>45</v>
      </c>
      <c r="F46" s="4"/>
      <c r="G46" s="4"/>
      <c r="H46" s="5">
        <f>ROUND(SUM(H44:H45),5)</f>
        <v>250</v>
      </c>
    </row>
    <row r="47" spans="1:8" ht="30" customHeight="1">
      <c r="A47" s="4"/>
      <c r="B47" s="4"/>
      <c r="C47" s="4"/>
      <c r="D47" s="4"/>
      <c r="E47" s="4" t="s">
        <v>46</v>
      </c>
      <c r="F47" s="4"/>
      <c r="G47" s="4"/>
      <c r="H47" s="5"/>
    </row>
    <row r="48" spans="1:8" ht="15.75" thickBot="1">
      <c r="A48" s="4"/>
      <c r="B48" s="4"/>
      <c r="C48" s="4"/>
      <c r="D48" s="4"/>
      <c r="E48" s="4"/>
      <c r="F48" s="4" t="s">
        <v>47</v>
      </c>
      <c r="G48" s="4"/>
      <c r="H48" s="6">
        <v>175</v>
      </c>
    </row>
    <row r="49" spans="1:8" ht="15">
      <c r="A49" s="4"/>
      <c r="B49" s="4"/>
      <c r="C49" s="4"/>
      <c r="D49" s="4"/>
      <c r="E49" s="4" t="s">
        <v>48</v>
      </c>
      <c r="F49" s="4"/>
      <c r="G49" s="4"/>
      <c r="H49" s="5">
        <f>ROUND(SUM(H47:H48),5)</f>
        <v>175</v>
      </c>
    </row>
    <row r="50" spans="1:8" ht="30" customHeight="1">
      <c r="A50" s="4"/>
      <c r="B50" s="4"/>
      <c r="C50" s="4"/>
      <c r="D50" s="4"/>
      <c r="E50" s="4" t="s">
        <v>49</v>
      </c>
      <c r="F50" s="4"/>
      <c r="G50" s="4"/>
      <c r="H50" s="5">
        <v>810</v>
      </c>
    </row>
    <row r="51" spans="1:8" ht="15">
      <c r="A51" s="4"/>
      <c r="B51" s="4"/>
      <c r="C51" s="4"/>
      <c r="D51" s="4"/>
      <c r="E51" s="4" t="s">
        <v>50</v>
      </c>
      <c r="F51" s="4"/>
      <c r="G51" s="4"/>
      <c r="H51" s="5"/>
    </row>
    <row r="52" spans="1:8" ht="15.75" thickBot="1">
      <c r="A52" s="4"/>
      <c r="B52" s="4"/>
      <c r="C52" s="4"/>
      <c r="D52" s="4"/>
      <c r="E52" s="4"/>
      <c r="F52" s="4" t="s">
        <v>51</v>
      </c>
      <c r="G52" s="4"/>
      <c r="H52" s="7">
        <v>122.68</v>
      </c>
    </row>
    <row r="53" spans="1:8" ht="15.75" thickBot="1">
      <c r="A53" s="4"/>
      <c r="B53" s="4"/>
      <c r="C53" s="4"/>
      <c r="D53" s="4"/>
      <c r="E53" s="4" t="s">
        <v>52</v>
      </c>
      <c r="F53" s="4"/>
      <c r="G53" s="4"/>
      <c r="H53" s="9">
        <f>ROUND(SUM(H51:H52),5)</f>
        <v>122.68</v>
      </c>
    </row>
    <row r="54" spans="1:8" ht="30" customHeight="1" thickBot="1">
      <c r="A54" s="4"/>
      <c r="B54" s="4"/>
      <c r="C54" s="4"/>
      <c r="D54" s="4" t="s">
        <v>53</v>
      </c>
      <c r="E54" s="4"/>
      <c r="F54" s="4"/>
      <c r="G54" s="4"/>
      <c r="H54" s="8">
        <f>ROUND(H27+H30+H33+H36+SUM(H42:H43)+H46+SUM(H49:H50)+H53,5)</f>
        <v>17873.25</v>
      </c>
    </row>
    <row r="55" spans="1:8" ht="30" customHeight="1">
      <c r="A55" s="4"/>
      <c r="B55" s="4" t="s">
        <v>54</v>
      </c>
      <c r="C55" s="4"/>
      <c r="D55" s="4"/>
      <c r="E55" s="4"/>
      <c r="F55" s="4"/>
      <c r="G55" s="4"/>
      <c r="H55" s="5">
        <f>ROUND(H2+H26-H54,5)</f>
        <v>13642</v>
      </c>
    </row>
    <row r="56" spans="1:8" ht="30" customHeight="1">
      <c r="A56" s="4"/>
      <c r="B56" s="4" t="s">
        <v>55</v>
      </c>
      <c r="C56" s="4"/>
      <c r="D56" s="4"/>
      <c r="E56" s="4"/>
      <c r="F56" s="4"/>
      <c r="G56" s="4"/>
      <c r="H56" s="5"/>
    </row>
    <row r="57" spans="1:8" ht="15">
      <c r="A57" s="4"/>
      <c r="B57" s="4"/>
      <c r="C57" s="4" t="s">
        <v>56</v>
      </c>
      <c r="D57" s="4"/>
      <c r="E57" s="4"/>
      <c r="F57" s="4"/>
      <c r="G57" s="4"/>
      <c r="H57" s="5"/>
    </row>
    <row r="58" spans="1:8" ht="15.75" thickBot="1">
      <c r="A58" s="4"/>
      <c r="B58" s="4"/>
      <c r="C58" s="4"/>
      <c r="D58" s="4" t="s">
        <v>57</v>
      </c>
      <c r="E58" s="4"/>
      <c r="F58" s="4"/>
      <c r="G58" s="4"/>
      <c r="H58" s="7">
        <v>43.53</v>
      </c>
    </row>
    <row r="59" spans="1:8" ht="15.75" thickBot="1">
      <c r="A59" s="4"/>
      <c r="B59" s="4"/>
      <c r="C59" s="4" t="s">
        <v>58</v>
      </c>
      <c r="D59" s="4"/>
      <c r="E59" s="4"/>
      <c r="F59" s="4"/>
      <c r="G59" s="4"/>
      <c r="H59" s="9">
        <f>ROUND(SUM(H57:H58),5)</f>
        <v>43.53</v>
      </c>
    </row>
    <row r="60" spans="1:8" ht="30" customHeight="1" thickBot="1">
      <c r="A60" s="4"/>
      <c r="B60" s="4" t="s">
        <v>59</v>
      </c>
      <c r="C60" s="4"/>
      <c r="D60" s="4"/>
      <c r="E60" s="4"/>
      <c r="F60" s="4"/>
      <c r="G60" s="4"/>
      <c r="H60" s="9">
        <f>ROUND(H56+H59,5)</f>
        <v>43.53</v>
      </c>
    </row>
    <row r="61" spans="1:8" s="11" customFormat="1" ht="30" customHeight="1" thickBot="1">
      <c r="A61" s="4" t="s">
        <v>60</v>
      </c>
      <c r="B61" s="4"/>
      <c r="C61" s="4"/>
      <c r="D61" s="4"/>
      <c r="E61" s="4"/>
      <c r="F61" s="4"/>
      <c r="G61" s="4"/>
      <c r="H61" s="10">
        <f>ROUND(H55+H60,5)</f>
        <v>13685.53</v>
      </c>
    </row>
    <row r="62" ht="15.75" thickTop="1"/>
  </sheetData>
  <printOptions/>
  <pageMargins left="0.7" right="0.7" top="0.75" bottom="0.75" header="0.1" footer="0.3"/>
  <pageSetup horizontalDpi="600" verticalDpi="600" orientation="portrait" r:id="rId8"/>
  <headerFooter>
    <oddHeader>&amp;L&amp;"Arial,Bold"&amp;8 9:18 AM
&amp;"Arial,Bold"&amp;8 12/15/18
&amp;"Arial,Bold"&amp;8 Accrual Basis&amp;C&amp;"Arial,Bold"&amp;12 Rock Castle Construction
&amp;"Arial,Bold"&amp;14 Profit &amp;&amp; Loss
&amp;"Arial,Bold"&amp;10 December 1 - 15, 2018</oddHeader>
    <oddFooter>&amp;R&amp;"Arial,Bold"&amp;8 Page &amp;P of &amp;N</oddFooter>
  </headerFooter>
  <legacyDrawing r:id="rId3"/>
  <controls>
    <control shapeId="3074" r:id="rId1" name="HEADER"/>
    <control shapeId="3073" r:id="rId2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2014-02-13T17:18:25Z</dcterms:created>
  <dcterms:modified xsi:type="dcterms:W3CDTF">2014-07-24T16:07:33Z</dcterms:modified>
  <cp:category/>
  <cp:version/>
  <cp:contentType/>
  <cp:contentStatus/>
</cp:coreProperties>
</file>